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695" windowHeight="13065"/>
  </bookViews>
  <sheets>
    <sheet name="评分汇总表" sheetId="1" r:id="rId1"/>
    <sheet name="价格评分表" sheetId="3" r:id="rId2"/>
  </sheets>
  <calcPr calcId="125725"/>
</workbook>
</file>

<file path=xl/calcChain.xml><?xml version="1.0" encoding="utf-8"?>
<calcChain xmlns="http://schemas.openxmlformats.org/spreadsheetml/2006/main">
  <c r="E9" i="1"/>
  <c r="Q9" i="3"/>
  <c r="M9"/>
  <c r="G9"/>
  <c r="D9"/>
  <c r="Q8"/>
  <c r="J8"/>
  <c r="G8"/>
  <c r="D8"/>
  <c r="Q7"/>
  <c r="J7"/>
  <c r="G7"/>
  <c r="D7"/>
  <c r="Q6"/>
  <c r="P6"/>
  <c r="J6"/>
  <c r="G6"/>
  <c r="D6"/>
  <c r="Q5"/>
  <c r="J5"/>
  <c r="G5"/>
  <c r="D5"/>
  <c r="Q4"/>
  <c r="P4"/>
  <c r="M4"/>
  <c r="J4"/>
  <c r="G4"/>
  <c r="D4"/>
</calcChain>
</file>

<file path=xl/sharedStrings.xml><?xml version="1.0" encoding="utf-8"?>
<sst xmlns="http://schemas.openxmlformats.org/spreadsheetml/2006/main" count="53" uniqueCount="32">
  <si>
    <t>单位</t>
  </si>
  <si>
    <t>四川意安建筑工程有限公司</t>
  </si>
  <si>
    <t>自贡市沿滩第一建筑安装工程有限责任公司</t>
  </si>
  <si>
    <t>四川省晟大建筑有限公司</t>
  </si>
  <si>
    <t>四川众能建筑工程有限公司</t>
  </si>
  <si>
    <t>四川诚信易和建设工程有限公司</t>
  </si>
  <si>
    <t>自贡市第一建筑工程有限公司</t>
  </si>
  <si>
    <t>价格评分表</t>
  </si>
  <si>
    <t>5万元以上（15分）</t>
  </si>
  <si>
    <t>5万元以下（15分）</t>
  </si>
  <si>
    <t>利润包干率（10分）</t>
  </si>
  <si>
    <t>零星普工（5分）</t>
  </si>
  <si>
    <t>零星技工（5分）</t>
  </si>
  <si>
    <t>合计  （50分）</t>
  </si>
  <si>
    <t>下浮率</t>
  </si>
  <si>
    <t>基数</t>
  </si>
  <si>
    <t>得分</t>
  </si>
  <si>
    <t>报价</t>
  </si>
  <si>
    <t>商务得分</t>
    <phoneticPr fontId="6" type="noConversion"/>
  </si>
  <si>
    <t>技术得分</t>
    <phoneticPr fontId="6" type="noConversion"/>
  </si>
  <si>
    <t>价格得分</t>
    <phoneticPr fontId="6" type="noConversion"/>
  </si>
  <si>
    <t>综合得分</t>
    <phoneticPr fontId="6" type="noConversion"/>
  </si>
  <si>
    <t>入围施工单位</t>
  </si>
  <si>
    <t>备选施工单位</t>
  </si>
  <si>
    <t>自贡市卫坪建筑有限公司</t>
    <phoneticPr fontId="6" type="noConversion"/>
  </si>
  <si>
    <t>四川银晨建设工程有限公司</t>
    <phoneticPr fontId="6" type="noConversion"/>
  </si>
  <si>
    <t>无钢结构专业承包资质（三级）及以上，资格审查未通过</t>
    <phoneticPr fontId="6" type="noConversion"/>
  </si>
  <si>
    <t>无建筑装修装饰工程专业承包资质（三级）及以上，资格审查未通过</t>
    <phoneticPr fontId="6" type="noConversion"/>
  </si>
  <si>
    <t>备选施工单位</t>
    <phoneticPr fontId="6" type="noConversion"/>
  </si>
  <si>
    <t>评审情况表</t>
    <phoneticPr fontId="6" type="noConversion"/>
  </si>
  <si>
    <t>评审推荐意见</t>
    <phoneticPr fontId="6" type="noConversion"/>
  </si>
  <si>
    <t>排名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</si>
</sst>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 "/>
  </numFmts>
  <fonts count="1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10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justify"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Fill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D8" sqref="D8"/>
    </sheetView>
  </sheetViews>
  <sheetFormatPr defaultColWidth="9" defaultRowHeight="13.5"/>
  <cols>
    <col min="1" max="1" width="51.25" customWidth="1"/>
    <col min="2" max="2" width="12.875" customWidth="1"/>
    <col min="3" max="3" width="12.25" customWidth="1"/>
    <col min="4" max="5" width="13" customWidth="1"/>
    <col min="6" max="6" width="14.25" customWidth="1"/>
    <col min="7" max="7" width="30.375" customWidth="1"/>
    <col min="8" max="10" width="10.875" customWidth="1"/>
    <col min="11" max="11" width="9.5" customWidth="1"/>
    <col min="12" max="12" width="10.75" customWidth="1"/>
    <col min="13" max="13" width="11.125" customWidth="1"/>
    <col min="14" max="16" width="10.375" customWidth="1"/>
    <col min="17" max="17" width="12" customWidth="1"/>
    <col min="18" max="18" width="11.875" customWidth="1"/>
    <col min="19" max="19" width="9.25" customWidth="1"/>
  </cols>
  <sheetData>
    <row r="1" spans="1:14" s="5" customFormat="1" ht="68.25" customHeight="1">
      <c r="A1" s="13" t="s">
        <v>29</v>
      </c>
      <c r="B1" s="13"/>
      <c r="C1" s="13"/>
      <c r="D1" s="13"/>
      <c r="E1" s="13"/>
      <c r="F1" s="13"/>
      <c r="G1" s="13"/>
      <c r="H1" s="7"/>
      <c r="I1" s="7"/>
      <c r="J1" s="7"/>
      <c r="K1" s="7"/>
      <c r="L1" s="7"/>
      <c r="M1" s="7"/>
      <c r="N1" s="7"/>
    </row>
    <row r="2" spans="1:14" s="5" customFormat="1" ht="44.1" customHeight="1">
      <c r="A2" s="17" t="s">
        <v>0</v>
      </c>
      <c r="B2" s="12" t="s">
        <v>18</v>
      </c>
      <c r="C2" s="12" t="s">
        <v>19</v>
      </c>
      <c r="D2" s="12" t="s">
        <v>20</v>
      </c>
      <c r="E2" s="12" t="s">
        <v>21</v>
      </c>
      <c r="F2" s="12" t="s">
        <v>31</v>
      </c>
      <c r="G2" s="12" t="s">
        <v>30</v>
      </c>
      <c r="H2" s="7"/>
      <c r="I2" s="7"/>
      <c r="J2" s="7"/>
      <c r="K2" s="7"/>
      <c r="L2" s="7"/>
      <c r="M2" s="7"/>
      <c r="N2" s="7"/>
    </row>
    <row r="3" spans="1:14" s="5" customFormat="1" ht="44.1" customHeight="1">
      <c r="A3" s="17"/>
      <c r="B3" s="12"/>
      <c r="C3" s="12"/>
      <c r="D3" s="12"/>
      <c r="E3" s="12"/>
      <c r="F3" s="12"/>
      <c r="G3" s="12"/>
      <c r="H3" s="7"/>
      <c r="I3" s="7"/>
      <c r="J3" s="7"/>
      <c r="K3" s="7"/>
      <c r="L3" s="7"/>
      <c r="M3" s="7"/>
      <c r="N3" s="7"/>
    </row>
    <row r="4" spans="1:14" s="5" customFormat="1" ht="30" customHeight="1">
      <c r="A4" s="6" t="s">
        <v>1</v>
      </c>
      <c r="B4" s="9">
        <v>13.5</v>
      </c>
      <c r="C4" s="9">
        <v>23.599999999999998</v>
      </c>
      <c r="D4" s="9">
        <v>49.9</v>
      </c>
      <c r="E4" s="9">
        <v>87</v>
      </c>
      <c r="F4" s="23">
        <v>1</v>
      </c>
      <c r="G4" s="11" t="s">
        <v>22</v>
      </c>
      <c r="H4" s="7"/>
      <c r="I4" s="7"/>
      <c r="J4" s="7"/>
      <c r="K4" s="7"/>
      <c r="L4" s="7"/>
      <c r="M4" s="7"/>
      <c r="N4" s="7"/>
    </row>
    <row r="5" spans="1:14" s="5" customFormat="1" ht="30" customHeight="1">
      <c r="A5" s="6" t="s">
        <v>3</v>
      </c>
      <c r="B5" s="9">
        <v>14</v>
      </c>
      <c r="C5" s="9">
        <v>21.74285714285714</v>
      </c>
      <c r="D5" s="9">
        <v>37.003896103896103</v>
      </c>
      <c r="E5" s="9">
        <v>72.746753246753244</v>
      </c>
      <c r="F5" s="23">
        <v>2</v>
      </c>
      <c r="G5" s="11" t="s">
        <v>22</v>
      </c>
      <c r="H5" s="7"/>
      <c r="I5" s="7"/>
      <c r="J5" s="7"/>
      <c r="K5" s="7"/>
      <c r="L5" s="7"/>
      <c r="M5" s="7"/>
      <c r="N5" s="7"/>
    </row>
    <row r="6" spans="1:14" s="5" customFormat="1" ht="32.25" customHeight="1">
      <c r="A6" s="6" t="s">
        <v>2</v>
      </c>
      <c r="B6" s="9">
        <v>10.5</v>
      </c>
      <c r="C6" s="9">
        <v>22.12857142857143</v>
      </c>
      <c r="D6" s="9">
        <v>32.9</v>
      </c>
      <c r="E6" s="9">
        <v>65.528571428571439</v>
      </c>
      <c r="F6" s="23">
        <v>3</v>
      </c>
      <c r="G6" s="11" t="s">
        <v>22</v>
      </c>
      <c r="H6" s="7"/>
      <c r="I6" s="7"/>
      <c r="J6" s="7"/>
      <c r="K6" s="7"/>
      <c r="L6" s="7"/>
      <c r="M6" s="7"/>
      <c r="N6" s="7"/>
    </row>
    <row r="7" spans="1:14" s="5" customFormat="1" ht="30" customHeight="1">
      <c r="A7" s="6" t="s">
        <v>6</v>
      </c>
      <c r="B7" s="9">
        <v>14</v>
      </c>
      <c r="C7" s="9">
        <v>18.928571428571427</v>
      </c>
      <c r="D7" s="9">
        <v>30.939215686274501</v>
      </c>
      <c r="E7" s="9">
        <v>63.867787114845932</v>
      </c>
      <c r="F7" s="23">
        <v>4</v>
      </c>
      <c r="G7" s="11" t="s">
        <v>22</v>
      </c>
      <c r="H7" s="7"/>
      <c r="I7" s="7"/>
      <c r="J7" s="7"/>
      <c r="K7" s="11"/>
      <c r="L7" s="7"/>
      <c r="M7" s="7"/>
      <c r="N7" s="7"/>
    </row>
    <row r="8" spans="1:14" ht="30" customHeight="1">
      <c r="A8" s="6" t="s">
        <v>5</v>
      </c>
      <c r="B8" s="9">
        <v>9</v>
      </c>
      <c r="C8" s="9">
        <v>16.642857142857142</v>
      </c>
      <c r="D8" s="10">
        <v>37.9</v>
      </c>
      <c r="E8" s="9">
        <v>63.542857142857144</v>
      </c>
      <c r="F8" s="23">
        <v>5</v>
      </c>
      <c r="G8" s="11" t="s">
        <v>23</v>
      </c>
    </row>
    <row r="9" spans="1:14" ht="31.5" customHeight="1">
      <c r="A9" s="6" t="s">
        <v>4</v>
      </c>
      <c r="B9" s="9">
        <v>13.5</v>
      </c>
      <c r="C9" s="9">
        <v>14.357142857142858</v>
      </c>
      <c r="D9" s="10">
        <v>35.4</v>
      </c>
      <c r="E9" s="9">
        <f>SUM(B9:D9)</f>
        <v>63.257142857142853</v>
      </c>
      <c r="F9" s="23">
        <v>6</v>
      </c>
      <c r="G9" s="11" t="s">
        <v>28</v>
      </c>
    </row>
    <row r="10" spans="1:14" ht="38.25" customHeight="1">
      <c r="A10" s="6" t="s">
        <v>24</v>
      </c>
      <c r="B10" s="14" t="s">
        <v>26</v>
      </c>
      <c r="C10" s="15"/>
      <c r="D10" s="15"/>
      <c r="E10" s="15"/>
      <c r="F10" s="15"/>
      <c r="G10" s="16"/>
    </row>
    <row r="11" spans="1:14" ht="45.95" customHeight="1">
      <c r="A11" s="6" t="s">
        <v>25</v>
      </c>
      <c r="B11" s="14" t="s">
        <v>27</v>
      </c>
      <c r="C11" s="15"/>
      <c r="D11" s="15"/>
      <c r="E11" s="15"/>
      <c r="F11" s="15"/>
      <c r="G11" s="16"/>
    </row>
    <row r="12" spans="1:14" ht="60" customHeight="1"/>
    <row r="13" spans="1:14" ht="45.95" customHeight="1"/>
    <row r="14" spans="1:14" ht="45.95" customHeight="1"/>
    <row r="15" spans="1:14" ht="45.95" customHeight="1"/>
    <row r="16" spans="1:14" ht="45.95" customHeight="1"/>
    <row r="18" spans="4:5" ht="18.75">
      <c r="D18" s="8"/>
      <c r="E18" s="8"/>
    </row>
  </sheetData>
  <mergeCells count="10">
    <mergeCell ref="G2:G3"/>
    <mergeCell ref="A1:G1"/>
    <mergeCell ref="B10:G10"/>
    <mergeCell ref="B11:G11"/>
    <mergeCell ref="A2:A3"/>
    <mergeCell ref="B2:B3"/>
    <mergeCell ref="D2:D3"/>
    <mergeCell ref="E2:E3"/>
    <mergeCell ref="C2:C3"/>
    <mergeCell ref="F2:F3"/>
  </mergeCells>
  <phoneticPr fontId="6" type="noConversion"/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E5" sqref="E5"/>
    </sheetView>
  </sheetViews>
  <sheetFormatPr defaultColWidth="9" defaultRowHeight="13.5"/>
  <cols>
    <col min="1" max="1" width="17" customWidth="1"/>
    <col min="2" max="2" width="7.75" customWidth="1"/>
    <col min="3" max="3" width="6.5" customWidth="1"/>
    <col min="4" max="4" width="6.875" customWidth="1"/>
    <col min="5" max="5" width="7.75" customWidth="1"/>
    <col min="6" max="6" width="7.125" customWidth="1"/>
    <col min="7" max="7" width="6.5" customWidth="1"/>
    <col min="8" max="8" width="6.625" customWidth="1"/>
    <col min="9" max="9" width="6.375" customWidth="1"/>
    <col min="10" max="10" width="7" customWidth="1"/>
    <col min="11" max="12" width="7.625" customWidth="1"/>
    <col min="13" max="13" width="6.375" customWidth="1"/>
    <col min="14" max="15" width="7.625" customWidth="1"/>
    <col min="16" max="16" width="6.375" customWidth="1"/>
    <col min="17" max="17" width="8.375" customWidth="1"/>
  </cols>
  <sheetData>
    <row r="1" spans="1:17" ht="48.95" customHeight="1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7" ht="30" customHeight="1">
      <c r="A2" s="22" t="s">
        <v>0</v>
      </c>
      <c r="B2" s="21" t="s">
        <v>8</v>
      </c>
      <c r="C2" s="21"/>
      <c r="D2" s="21"/>
      <c r="E2" s="21" t="s">
        <v>9</v>
      </c>
      <c r="F2" s="21"/>
      <c r="G2" s="21"/>
      <c r="H2" s="21" t="s">
        <v>10</v>
      </c>
      <c r="I2" s="21"/>
      <c r="J2" s="21"/>
      <c r="K2" s="21" t="s">
        <v>11</v>
      </c>
      <c r="L2" s="21"/>
      <c r="M2" s="21"/>
      <c r="N2" s="21" t="s">
        <v>12</v>
      </c>
      <c r="O2" s="21"/>
      <c r="P2" s="21"/>
      <c r="Q2" s="18" t="s">
        <v>13</v>
      </c>
    </row>
    <row r="3" spans="1:17" ht="30" customHeight="1">
      <c r="A3" s="22"/>
      <c r="B3" s="1" t="s">
        <v>14</v>
      </c>
      <c r="C3" s="1" t="s">
        <v>15</v>
      </c>
      <c r="D3" s="1" t="s">
        <v>16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15</v>
      </c>
      <c r="J3" s="1" t="s">
        <v>16</v>
      </c>
      <c r="K3" s="1" t="s">
        <v>17</v>
      </c>
      <c r="L3" s="1" t="s">
        <v>15</v>
      </c>
      <c r="M3" s="1" t="s">
        <v>16</v>
      </c>
      <c r="N3" s="1" t="s">
        <v>17</v>
      </c>
      <c r="O3" s="1" t="s">
        <v>15</v>
      </c>
      <c r="P3" s="1" t="s">
        <v>16</v>
      </c>
      <c r="Q3" s="19"/>
    </row>
    <row r="4" spans="1:17" ht="60" customHeight="1">
      <c r="A4" s="2" t="s">
        <v>1</v>
      </c>
      <c r="B4" s="3">
        <v>0.16600000000000001</v>
      </c>
      <c r="C4" s="3">
        <v>0.16600000000000001</v>
      </c>
      <c r="D4" s="4">
        <f>B4/C4*15</f>
        <v>15</v>
      </c>
      <c r="E4" s="3">
        <v>0.11600000000000001</v>
      </c>
      <c r="F4" s="3">
        <v>0.11600000000000001</v>
      </c>
      <c r="G4" s="4">
        <f>E4/F4*15</f>
        <v>15</v>
      </c>
      <c r="H4" s="3">
        <v>7.5999999999999998E-2</v>
      </c>
      <c r="I4" s="3">
        <v>7.4999999999999997E-2</v>
      </c>
      <c r="J4" s="4">
        <f t="shared" ref="J4:J8" si="0">10-(H4-I4)*100*1</f>
        <v>9.9</v>
      </c>
      <c r="K4" s="4">
        <v>127.5</v>
      </c>
      <c r="L4" s="4">
        <v>127.5</v>
      </c>
      <c r="M4" s="4">
        <f>5-(K4-L4)/L4*100*1</f>
        <v>5</v>
      </c>
      <c r="N4" s="4">
        <v>192.5</v>
      </c>
      <c r="O4" s="4">
        <v>192.5</v>
      </c>
      <c r="P4" s="4">
        <f>5-(N4-O4)/O4*100*1</f>
        <v>5</v>
      </c>
      <c r="Q4" s="4">
        <f t="shared" ref="Q4:Q9" si="1">D4+G4+J4+M4+P4</f>
        <v>49.9</v>
      </c>
    </row>
    <row r="5" spans="1:17" ht="60" customHeight="1">
      <c r="A5" s="2" t="s">
        <v>2</v>
      </c>
      <c r="B5" s="3">
        <v>0.13500000000000001</v>
      </c>
      <c r="C5" s="3">
        <v>0.16600000000000001</v>
      </c>
      <c r="D5" s="4">
        <f t="shared" ref="D5:D9" si="2">15-(C5-B5)*100*0.5</f>
        <v>13.45</v>
      </c>
      <c r="E5" s="3">
        <v>9.5000000000000001E-2</v>
      </c>
      <c r="F5" s="3">
        <v>0.11600000000000001</v>
      </c>
      <c r="G5" s="4">
        <f t="shared" ref="G5:G9" si="3">15-(F5-E5)*100*0.5</f>
        <v>13.95</v>
      </c>
      <c r="H5" s="3">
        <v>0.12</v>
      </c>
      <c r="I5" s="3">
        <v>7.4999999999999997E-2</v>
      </c>
      <c r="J5" s="4">
        <f t="shared" si="0"/>
        <v>5.5</v>
      </c>
      <c r="K5" s="4">
        <v>150</v>
      </c>
      <c r="L5" s="4">
        <v>127.5</v>
      </c>
      <c r="M5" s="4">
        <v>0</v>
      </c>
      <c r="N5" s="4">
        <v>240</v>
      </c>
      <c r="O5" s="4">
        <v>192.5</v>
      </c>
      <c r="P5" s="4">
        <v>0</v>
      </c>
      <c r="Q5" s="4">
        <f t="shared" si="1"/>
        <v>32.9</v>
      </c>
    </row>
    <row r="6" spans="1:17" ht="60" customHeight="1">
      <c r="A6" s="2" t="s">
        <v>3</v>
      </c>
      <c r="B6" s="3">
        <v>0.15</v>
      </c>
      <c r="C6" s="3">
        <v>0.16600000000000001</v>
      </c>
      <c r="D6" s="4">
        <f t="shared" si="2"/>
        <v>14.2</v>
      </c>
      <c r="E6" s="3">
        <v>0.1</v>
      </c>
      <c r="F6" s="3">
        <v>0.11600000000000001</v>
      </c>
      <c r="G6" s="4">
        <f t="shared" si="3"/>
        <v>14.2</v>
      </c>
      <c r="H6" s="3">
        <v>0.1</v>
      </c>
      <c r="I6" s="3">
        <v>7.4999999999999997E-2</v>
      </c>
      <c r="J6" s="4">
        <f t="shared" si="0"/>
        <v>7.5</v>
      </c>
      <c r="K6" s="4">
        <v>150</v>
      </c>
      <c r="L6" s="4">
        <v>127.5</v>
      </c>
      <c r="M6" s="4">
        <v>0</v>
      </c>
      <c r="N6" s="4">
        <v>200</v>
      </c>
      <c r="O6" s="4">
        <v>192.5</v>
      </c>
      <c r="P6" s="4">
        <f>5-(N6-O6)/O6*100*1</f>
        <v>1.1038961038960999</v>
      </c>
      <c r="Q6" s="4">
        <f t="shared" si="1"/>
        <v>37.003896103896103</v>
      </c>
    </row>
    <row r="7" spans="1:17" ht="60" customHeight="1">
      <c r="A7" s="2" t="s">
        <v>4</v>
      </c>
      <c r="B7" s="3">
        <v>0.13</v>
      </c>
      <c r="C7" s="3">
        <v>0.16600000000000001</v>
      </c>
      <c r="D7" s="4">
        <f t="shared" si="2"/>
        <v>13.2</v>
      </c>
      <c r="E7" s="3">
        <v>0.09</v>
      </c>
      <c r="F7" s="3">
        <v>0.11600000000000001</v>
      </c>
      <c r="G7" s="4">
        <f t="shared" si="3"/>
        <v>13.7</v>
      </c>
      <c r="H7" s="3">
        <v>0.09</v>
      </c>
      <c r="I7" s="3">
        <v>7.4999999999999997E-2</v>
      </c>
      <c r="J7" s="4">
        <f t="shared" si="0"/>
        <v>8.5</v>
      </c>
      <c r="K7" s="4">
        <v>150</v>
      </c>
      <c r="L7" s="4">
        <v>127.5</v>
      </c>
      <c r="M7" s="4">
        <v>0</v>
      </c>
      <c r="N7" s="4">
        <v>220</v>
      </c>
      <c r="O7" s="4">
        <v>192.5</v>
      </c>
      <c r="P7" s="4">
        <v>0</v>
      </c>
      <c r="Q7" s="4">
        <f t="shared" si="1"/>
        <v>35.4</v>
      </c>
    </row>
    <row r="8" spans="1:17" ht="60" customHeight="1">
      <c r="A8" s="2" t="s">
        <v>5</v>
      </c>
      <c r="B8" s="3">
        <v>0.13</v>
      </c>
      <c r="C8" s="3">
        <v>0.16600000000000001</v>
      </c>
      <c r="D8" s="4">
        <f t="shared" si="2"/>
        <v>13.2</v>
      </c>
      <c r="E8" s="3">
        <v>0.11</v>
      </c>
      <c r="F8" s="3">
        <v>0.11600000000000001</v>
      </c>
      <c r="G8" s="4">
        <f t="shared" si="3"/>
        <v>14.7</v>
      </c>
      <c r="H8" s="3">
        <v>7.4999999999999997E-2</v>
      </c>
      <c r="I8" s="3">
        <v>7.4999999999999997E-2</v>
      </c>
      <c r="J8" s="4">
        <f t="shared" si="0"/>
        <v>10</v>
      </c>
      <c r="K8" s="4">
        <v>140</v>
      </c>
      <c r="L8" s="4">
        <v>127.5</v>
      </c>
      <c r="M8" s="4">
        <v>0</v>
      </c>
      <c r="N8" s="4">
        <v>260</v>
      </c>
      <c r="O8" s="4">
        <v>192.5</v>
      </c>
      <c r="P8" s="4">
        <v>0</v>
      </c>
      <c r="Q8" s="4">
        <f t="shared" si="1"/>
        <v>37.9</v>
      </c>
    </row>
    <row r="9" spans="1:17" ht="60" customHeight="1">
      <c r="A9" s="2" t="s">
        <v>6</v>
      </c>
      <c r="B9" s="3">
        <v>0.14000000000000001</v>
      </c>
      <c r="C9" s="3">
        <v>0.16600000000000001</v>
      </c>
      <c r="D9" s="4">
        <f t="shared" si="2"/>
        <v>13.7</v>
      </c>
      <c r="E9" s="3">
        <v>0.1</v>
      </c>
      <c r="F9" s="3">
        <v>0.11600000000000001</v>
      </c>
      <c r="G9" s="4">
        <f t="shared" si="3"/>
        <v>14.2</v>
      </c>
      <c r="H9" s="3">
        <v>0.22</v>
      </c>
      <c r="I9" s="3">
        <v>7.4999999999999997E-2</v>
      </c>
      <c r="J9" s="4">
        <v>0</v>
      </c>
      <c r="K9" s="4">
        <v>130</v>
      </c>
      <c r="L9" s="4">
        <v>127.5</v>
      </c>
      <c r="M9" s="4">
        <f>5-(K9-L9)/L9*100*1</f>
        <v>3.0392156862745101</v>
      </c>
      <c r="N9" s="4">
        <v>220</v>
      </c>
      <c r="O9" s="4">
        <v>192.5</v>
      </c>
      <c r="P9" s="4">
        <v>0</v>
      </c>
      <c r="Q9" s="4">
        <f t="shared" si="1"/>
        <v>30.939215686274501</v>
      </c>
    </row>
  </sheetData>
  <mergeCells count="8">
    <mergeCell ref="Q2:Q3"/>
    <mergeCell ref="A1:P1"/>
    <mergeCell ref="B2:D2"/>
    <mergeCell ref="E2:G2"/>
    <mergeCell ref="H2:J2"/>
    <mergeCell ref="K2:M2"/>
    <mergeCell ref="N2:P2"/>
    <mergeCell ref="A2:A3"/>
  </mergeCells>
  <phoneticPr fontId="10" type="noConversion"/>
  <pageMargins left="0.69930555555555596" right="0.69930555555555596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评分汇总表</vt:lpstr>
      <vt:lpstr>价格评分表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gjgs</dc:creator>
  <cp:lastModifiedBy>gjgs</cp:lastModifiedBy>
  <dcterms:created xsi:type="dcterms:W3CDTF">2006-09-13T11:21:00Z</dcterms:created>
  <dcterms:modified xsi:type="dcterms:W3CDTF">2021-09-14T03:30:30Z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